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BOLETIN III TRIMESTRE 2025\"/>
    </mc:Choice>
  </mc:AlternateContent>
  <bookViews>
    <workbookView xWindow="0" yWindow="0" windowWidth="28800" windowHeight="11835"/>
  </bookViews>
  <sheets>
    <sheet name="Cuadro 1 " sheetId="6" r:id="rId1"/>
  </sheets>
  <definedNames>
    <definedName name="_xlnm.Print_Area" localSheetId="0">'Cuadro 1 '!$A$1:$J$83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0" i="6" l="1"/>
  <c r="F33" i="6"/>
  <c r="B32" i="6"/>
  <c r="F61" i="6" l="1"/>
  <c r="F71" i="6" l="1"/>
  <c r="B17" i="6" l="1"/>
  <c r="H27" i="6" l="1"/>
  <c r="G27" i="6"/>
  <c r="I41" i="6"/>
  <c r="H41" i="6"/>
  <c r="G41" i="6"/>
  <c r="I53" i="6"/>
  <c r="H53" i="6"/>
  <c r="G53" i="6"/>
  <c r="I63" i="6"/>
  <c r="H63" i="6"/>
  <c r="G63" i="6"/>
  <c r="F42" i="6"/>
  <c r="F43" i="6"/>
  <c r="F54" i="6"/>
  <c r="F22" i="6"/>
  <c r="F20" i="6"/>
  <c r="F16" i="6"/>
  <c r="F15" i="6"/>
  <c r="F14" i="6"/>
  <c r="H26" i="6" l="1"/>
  <c r="F31" i="6" l="1"/>
  <c r="B28" i="6" l="1"/>
  <c r="D27" i="6" l="1"/>
  <c r="B47" i="6" l="1"/>
  <c r="J47" i="6" s="1"/>
  <c r="F44" i="6" l="1"/>
  <c r="F49" i="6"/>
  <c r="F50" i="6"/>
  <c r="F56" i="6" l="1"/>
  <c r="F57" i="6"/>
  <c r="F58" i="6"/>
  <c r="F59" i="6"/>
  <c r="F60" i="6"/>
  <c r="F62" i="6"/>
  <c r="F55" i="6"/>
  <c r="F53" i="6" l="1"/>
  <c r="F74" i="6"/>
  <c r="B74" i="6"/>
  <c r="F73" i="6"/>
  <c r="B73" i="6"/>
  <c r="F72" i="6"/>
  <c r="B72" i="6"/>
  <c r="F70" i="6"/>
  <c r="B70" i="6"/>
  <c r="F69" i="6"/>
  <c r="B69" i="6"/>
  <c r="F68" i="6"/>
  <c r="B68" i="6"/>
  <c r="F67" i="6"/>
  <c r="B67" i="6"/>
  <c r="F66" i="6"/>
  <c r="B66" i="6"/>
  <c r="F65" i="6"/>
  <c r="B65" i="6"/>
  <c r="F64" i="6"/>
  <c r="B64" i="6"/>
  <c r="E63" i="6"/>
  <c r="D63" i="6"/>
  <c r="C63" i="6"/>
  <c r="B62" i="6"/>
  <c r="B60" i="6"/>
  <c r="B59" i="6"/>
  <c r="J59" i="6" s="1"/>
  <c r="B58" i="6"/>
  <c r="B57" i="6"/>
  <c r="B56" i="6"/>
  <c r="B55" i="6"/>
  <c r="B54" i="6"/>
  <c r="E53" i="6"/>
  <c r="E52" i="6" s="1"/>
  <c r="D53" i="6"/>
  <c r="C53" i="6"/>
  <c r="F51" i="6"/>
  <c r="B51" i="6"/>
  <c r="B49" i="6"/>
  <c r="J49" i="6" s="1"/>
  <c r="F48" i="6"/>
  <c r="B48" i="6"/>
  <c r="F46" i="6"/>
  <c r="B46" i="6"/>
  <c r="F45" i="6"/>
  <c r="B45" i="6"/>
  <c r="B44" i="6"/>
  <c r="B43" i="6"/>
  <c r="B42" i="6"/>
  <c r="E41" i="6"/>
  <c r="D41" i="6"/>
  <c r="C41" i="6"/>
  <c r="F40" i="6"/>
  <c r="B40" i="6"/>
  <c r="F39" i="6"/>
  <c r="B39" i="6"/>
  <c r="F38" i="6"/>
  <c r="B38" i="6"/>
  <c r="F37" i="6"/>
  <c r="B37" i="6"/>
  <c r="F36" i="6"/>
  <c r="B36" i="6"/>
  <c r="F35" i="6"/>
  <c r="B35" i="6"/>
  <c r="F34" i="6"/>
  <c r="B34" i="6"/>
  <c r="B33" i="6"/>
  <c r="F32" i="6"/>
  <c r="B31" i="6"/>
  <c r="J31" i="6" s="1"/>
  <c r="F30" i="6"/>
  <c r="B30" i="6"/>
  <c r="F29" i="6"/>
  <c r="B29" i="6"/>
  <c r="F28" i="6"/>
  <c r="I27" i="6"/>
  <c r="E27" i="6"/>
  <c r="C27" i="6"/>
  <c r="F25" i="6"/>
  <c r="B25" i="6"/>
  <c r="F24" i="6"/>
  <c r="B24" i="6"/>
  <c r="F23" i="6"/>
  <c r="B23" i="6"/>
  <c r="B22" i="6"/>
  <c r="F21" i="6"/>
  <c r="B21" i="6"/>
  <c r="B20" i="6"/>
  <c r="F19" i="6"/>
  <c r="B19" i="6"/>
  <c r="F18" i="6"/>
  <c r="B18" i="6"/>
  <c r="B16" i="6"/>
  <c r="B15" i="6"/>
  <c r="B14" i="6"/>
  <c r="J14" i="6" s="1"/>
  <c r="I13" i="6"/>
  <c r="I12" i="6" s="1"/>
  <c r="H13" i="6"/>
  <c r="H12" i="6" s="1"/>
  <c r="G13" i="6"/>
  <c r="G12" i="6" s="1"/>
  <c r="E13" i="6"/>
  <c r="E12" i="6" s="1"/>
  <c r="D13" i="6"/>
  <c r="D12" i="6" s="1"/>
  <c r="C13" i="6"/>
  <c r="C12" i="6" s="1"/>
  <c r="J18" i="6" l="1"/>
  <c r="F63" i="6"/>
  <c r="F52" i="6"/>
  <c r="E26" i="6"/>
  <c r="B27" i="6"/>
  <c r="J32" i="6"/>
  <c r="F41" i="6"/>
  <c r="F27" i="6"/>
  <c r="J28" i="6"/>
  <c r="J21" i="6"/>
  <c r="J23" i="6"/>
  <c r="J36" i="6"/>
  <c r="J24" i="6"/>
  <c r="J35" i="6"/>
  <c r="B53" i="6"/>
  <c r="I26" i="6"/>
  <c r="G26" i="6"/>
  <c r="D26" i="6"/>
  <c r="J30" i="6"/>
  <c r="J34" i="6"/>
  <c r="J38" i="6"/>
  <c r="J40" i="6"/>
  <c r="J43" i="6"/>
  <c r="J68" i="6"/>
  <c r="I52" i="6"/>
  <c r="J62" i="6"/>
  <c r="G52" i="6"/>
  <c r="J19" i="6"/>
  <c r="B13" i="6"/>
  <c r="B12" i="6" s="1"/>
  <c r="J33" i="6"/>
  <c r="J37" i="6"/>
  <c r="J45" i="6"/>
  <c r="J54" i="6"/>
  <c r="J58" i="6"/>
  <c r="J66" i="6"/>
  <c r="J16" i="6"/>
  <c r="J20" i="6"/>
  <c r="C52" i="6"/>
  <c r="B63" i="6"/>
  <c r="J70" i="6"/>
  <c r="F13" i="6"/>
  <c r="F12" i="6" s="1"/>
  <c r="H52" i="6"/>
  <c r="J15" i="6"/>
  <c r="J22" i="6"/>
  <c r="J29" i="6"/>
  <c r="J44" i="6"/>
  <c r="J51" i="6"/>
  <c r="D52" i="6"/>
  <c r="J69" i="6"/>
  <c r="J72" i="6"/>
  <c r="C26" i="6"/>
  <c r="J39" i="6"/>
  <c r="J46" i="6"/>
  <c r="J56" i="6"/>
  <c r="J67" i="6"/>
  <c r="B41" i="6"/>
  <c r="J48" i="6"/>
  <c r="J55" i="6"/>
  <c r="J57" i="6"/>
  <c r="J74" i="6"/>
  <c r="J42" i="6"/>
  <c r="J64" i="6"/>
  <c r="C11" i="6" l="1"/>
  <c r="F26" i="6"/>
  <c r="F11" i="6" s="1"/>
  <c r="I11" i="6"/>
  <c r="J27" i="6"/>
  <c r="B52" i="6"/>
  <c r="B26" i="6"/>
  <c r="B11" i="6" s="1"/>
  <c r="H11" i="6"/>
  <c r="G11" i="6"/>
  <c r="E11" i="6"/>
  <c r="D11" i="6"/>
  <c r="J63" i="6"/>
  <c r="J12" i="6"/>
  <c r="J13" i="6"/>
  <c r="J41" i="6"/>
  <c r="J53" i="6"/>
  <c r="J26" i="6" l="1"/>
  <c r="J52" i="6"/>
  <c r="J11" i="6" l="1"/>
</calcChain>
</file>

<file path=xl/sharedStrings.xml><?xml version="1.0" encoding="utf-8"?>
<sst xmlns="http://schemas.openxmlformats.org/spreadsheetml/2006/main" count="100" uniqueCount="44">
  <si>
    <t>República de Panamá</t>
  </si>
  <si>
    <t>CONTRALORÍA GENERAL DE LA REPÚBLICA</t>
  </si>
  <si>
    <t>Instituto Nacional de Estadística y Censo</t>
  </si>
  <si>
    <r>
      <t>Total de área construida
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</si>
  <si>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rPr>
        <b/>
        <sz val="10"/>
        <color theme="0"/>
        <rFont val="Arial"/>
        <family val="2"/>
      </rPr>
      <t>Variación porcentual</t>
    </r>
    <r>
      <rPr>
        <b/>
        <sz val="10"/>
        <rFont val="Arial"/>
        <family val="2"/>
      </rPr>
      <t xml:space="preserve"> </t>
    </r>
  </si>
  <si>
    <t>Nuevas</t>
  </si>
  <si>
    <t>En seguimiento (1)</t>
  </si>
  <si>
    <t>Culminadas</t>
  </si>
  <si>
    <t>Colón</t>
  </si>
  <si>
    <t>Vivienda individual</t>
  </si>
  <si>
    <t>Dúplex</t>
  </si>
  <si>
    <t>Oficinas</t>
  </si>
  <si>
    <t>Depósitos</t>
  </si>
  <si>
    <t>Industrias</t>
  </si>
  <si>
    <t>Centros educativos</t>
  </si>
  <si>
    <t>Hoteles</t>
  </si>
  <si>
    <t>Hospitales y clínicas</t>
  </si>
  <si>
    <t>Centros religiosos</t>
  </si>
  <si>
    <t>Administración pública</t>
  </si>
  <si>
    <t>Panamá</t>
  </si>
  <si>
    <t>San Miguelito</t>
  </si>
  <si>
    <t>Panamá Oeste</t>
  </si>
  <si>
    <t>Arraiján</t>
  </si>
  <si>
    <t>La Chorrera</t>
  </si>
  <si>
    <t>..</t>
  </si>
  <si>
    <t>(1) Son obras que continúan el proceso constructivo.</t>
  </si>
  <si>
    <t>(2) Incluye cuartos de alquiler y viviendas adosadas.</t>
  </si>
  <si>
    <t>(P) Cifras preliminares.</t>
  </si>
  <si>
    <t>Fuente: Constructoras, inmobiliarias y personas particulares.</t>
  </si>
  <si>
    <t>Edificio de apartamento (2)</t>
  </si>
  <si>
    <t>Otros (3)</t>
  </si>
  <si>
    <t xml:space="preserve">     para el esparcimiento. </t>
  </si>
  <si>
    <t xml:space="preserve"> ..  Dato no aplicable al grupo o categoría.</t>
  </si>
  <si>
    <t xml:space="preserve"> -   Cantidad nula o cero.</t>
  </si>
  <si>
    <t>(3) Incluye edificaciones destinadas a albergues, estacionamientos, galeras para criaderos y ceba de animales, clubes, salas de reuniones, cines, teatros, estadios deportivos  y  otros</t>
  </si>
  <si>
    <r>
      <t>Metros construidos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</si>
  <si>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TOTAL</t>
  </si>
  <si>
    <t xml:space="preserve">Provincia, distrito y tipo 
de edificación </t>
  </si>
  <si>
    <t xml:space="preserve">Cuadro 1.  METROS CUADRADOS CONSTRUIDOS EN ALGUNOS DISTRITOS DE LAS PROVINCIAS DE COLÓN, PANAMÁ Y PANAMÁ OESTE, </t>
  </si>
  <si>
    <t>Comercios</t>
  </si>
  <si>
    <t xml:space="preserve">  POR ÁREA, SEGÚN TIPO DE EDIFICACIÓN: III TRIMESTRE 2024-25 </t>
  </si>
  <si>
    <t>Tercer trimestre 2025 (P)</t>
  </si>
  <si>
    <t>Tercer trimestre 2024 (P)</t>
  </si>
  <si>
    <t>NOTA: En los distritos de Panamá y San Miguelito, el censo se realiza por un barrido exhaustivo, mientras que en los distritos de Colón, Arraiján y La Chorrera por costo de obra desde B/. 50,000.00.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</si>
</sst>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 * #,##0.00_ ;_ * \-#,##0.00_ ;_ * &quot;-&quot;??_ ;_ @_ "/>
    <numFmt numFmtId="165" formatCode="_(* #,##0_);_(* \(#,##0\);_(* &quot;-&quot;_);_(@_)"/>
    <numFmt numFmtId="166" formatCode="_ * #,##0.0_ ;_ * \-#,##0.0_ ;_ * &quot;-&quot;??_ ;_ @_ "/>
    <numFmt numFmtId="167" formatCode="#,##0.0_ ;\-#,##0.0\ "/>
    <numFmt numFmtId="168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name val="Arial"/>
      <family val="2"/>
    </font>
    <font>
      <b/>
      <sz val="10"/>
      <color rgb="FF0F243E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0" fontId="4" fillId="0" borderId="0"/>
    <xf numFmtId="168" fontId="10" fillId="0" borderId="0" applyFont="0" applyFill="0" applyBorder="0" applyAlignment="0" applyProtection="0"/>
  </cellStyleXfs>
  <cellXfs count="50">
    <xf numFmtId="0" fontId="0" fillId="0" borderId="0" xfId="0"/>
    <xf numFmtId="3" fontId="5" fillId="3" borderId="2" xfId="0" applyNumberFormat="1" applyFont="1" applyFill="1" applyBorder="1" applyAlignment="1">
      <alignment horizontal="center" vertical="center"/>
    </xf>
    <xf numFmtId="3" fontId="5" fillId="3" borderId="3" xfId="0" applyNumberFormat="1" applyFont="1" applyFill="1" applyBorder="1" applyAlignment="1">
      <alignment horizontal="center" vertical="center" wrapText="1"/>
    </xf>
    <xf numFmtId="3" fontId="5" fillId="3" borderId="4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left"/>
    </xf>
    <xf numFmtId="164" fontId="2" fillId="2" borderId="0" xfId="0" applyNumberFormat="1" applyFont="1" applyFill="1" applyAlignment="1">
      <alignment horizontal="left" indent="2"/>
    </xf>
    <xf numFmtId="164" fontId="2" fillId="2" borderId="0" xfId="0" applyNumberFormat="1" applyFont="1" applyFill="1" applyAlignment="1">
      <alignment horizontal="left" indent="4"/>
    </xf>
    <xf numFmtId="0" fontId="0" fillId="0" borderId="0" xfId="0" applyBorder="1"/>
    <xf numFmtId="165" fontId="7" fillId="0" borderId="8" xfId="1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left" indent="4"/>
    </xf>
    <xf numFmtId="165" fontId="0" fillId="0" borderId="0" xfId="0" applyNumberFormat="1" applyBorder="1"/>
    <xf numFmtId="165" fontId="4" fillId="2" borderId="8" xfId="1" applyNumberFormat="1" applyFont="1" applyFill="1" applyBorder="1"/>
    <xf numFmtId="165" fontId="3" fillId="0" borderId="8" xfId="0" applyNumberFormat="1" applyFont="1" applyBorder="1"/>
    <xf numFmtId="165" fontId="2" fillId="0" borderId="8" xfId="0" applyNumberFormat="1" applyFont="1" applyBorder="1"/>
    <xf numFmtId="165" fontId="2" fillId="0" borderId="9" xfId="0" applyNumberFormat="1" applyFont="1" applyBorder="1"/>
    <xf numFmtId="165" fontId="2" fillId="0" borderId="12" xfId="0" applyNumberFormat="1" applyFont="1" applyBorder="1"/>
    <xf numFmtId="165" fontId="7" fillId="0" borderId="7" xfId="1" applyNumberFormat="1" applyFont="1" applyFill="1" applyBorder="1" applyAlignment="1">
      <alignment horizontal="center" vertical="center" wrapText="1"/>
    </xf>
    <xf numFmtId="164" fontId="4" fillId="2" borderId="0" xfId="0" applyNumberFormat="1" applyFont="1" applyFill="1" applyAlignment="1">
      <alignment horizontal="left" indent="4"/>
    </xf>
    <xf numFmtId="0" fontId="2" fillId="0" borderId="0" xfId="0" applyFont="1" applyFill="1"/>
    <xf numFmtId="0" fontId="4" fillId="2" borderId="0" xfId="1" applyFill="1" applyAlignment="1"/>
    <xf numFmtId="166" fontId="2" fillId="0" borderId="10" xfId="0" applyNumberFormat="1" applyFont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167" fontId="0" fillId="0" borderId="0" xfId="0" applyNumberFormat="1" applyBorder="1"/>
    <xf numFmtId="0" fontId="9" fillId="0" borderId="0" xfId="0" applyFont="1"/>
    <xf numFmtId="165" fontId="2" fillId="0" borderId="8" xfId="0" applyNumberFormat="1" applyFont="1" applyFill="1" applyBorder="1"/>
    <xf numFmtId="165" fontId="3" fillId="0" borderId="12" xfId="0" applyNumberFormat="1" applyFont="1" applyBorder="1"/>
    <xf numFmtId="0" fontId="0" fillId="0" borderId="0" xfId="0" applyFill="1" applyBorder="1"/>
    <xf numFmtId="0" fontId="0" fillId="0" borderId="0" xfId="0" applyFill="1"/>
    <xf numFmtId="165" fontId="4" fillId="0" borderId="8" xfId="0" applyNumberFormat="1" applyFont="1" applyBorder="1"/>
    <xf numFmtId="164" fontId="2" fillId="0" borderId="0" xfId="0" applyNumberFormat="1" applyFont="1" applyFill="1" applyAlignment="1">
      <alignment horizontal="left" indent="4"/>
    </xf>
    <xf numFmtId="165" fontId="3" fillId="0" borderId="8" xfId="0" applyNumberFormat="1" applyFont="1" applyFill="1" applyBorder="1"/>
    <xf numFmtId="166" fontId="2" fillId="0" borderId="13" xfId="0" applyNumberFormat="1" applyFont="1" applyBorder="1" applyAlignment="1">
      <alignment horizontal="right"/>
    </xf>
    <xf numFmtId="166" fontId="4" fillId="0" borderId="10" xfId="0" applyNumberFormat="1" applyFont="1" applyFill="1" applyBorder="1" applyAlignment="1">
      <alignment horizontal="right" vertical="center" wrapText="1"/>
    </xf>
    <xf numFmtId="166" fontId="4" fillId="0" borderId="10" xfId="0" applyNumberFormat="1" applyFont="1" applyBorder="1" applyAlignment="1">
      <alignment horizontal="right"/>
    </xf>
    <xf numFmtId="166" fontId="4" fillId="0" borderId="10" xfId="0" applyNumberFormat="1" applyFont="1" applyFill="1" applyBorder="1" applyAlignment="1">
      <alignment horizontal="right"/>
    </xf>
    <xf numFmtId="167" fontId="0" fillId="0" borderId="0" xfId="0" applyNumberForma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49" fontId="4" fillId="2" borderId="0" xfId="1" applyNumberFormat="1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3" fontId="5" fillId="3" borderId="2" xfId="0" applyNumberFormat="1" applyFont="1" applyFill="1" applyBorder="1" applyAlignment="1">
      <alignment horizontal="center" vertical="center"/>
    </xf>
    <xf numFmtId="3" fontId="5" fillId="3" borderId="14" xfId="0" applyNumberFormat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showGridLines="0" tabSelected="1" zoomScaleNormal="100" workbookViewId="0">
      <selection activeCell="B82" sqref="B82"/>
    </sheetView>
  </sheetViews>
  <sheetFormatPr baseColWidth="10" defaultRowHeight="15" x14ac:dyDescent="0.25"/>
  <cols>
    <col min="1" max="1" width="32.5703125" customWidth="1"/>
    <col min="2" max="2" width="12.28515625" customWidth="1"/>
    <col min="3" max="3" width="11.7109375" customWidth="1"/>
    <col min="4" max="4" width="15.5703125" customWidth="1"/>
    <col min="5" max="5" width="13.28515625" customWidth="1"/>
    <col min="6" max="6" width="11.28515625" customWidth="1"/>
    <col min="7" max="7" width="12.140625" customWidth="1"/>
    <col min="8" max="8" width="15.28515625" customWidth="1"/>
    <col min="9" max="9" width="13.85546875" customWidth="1"/>
    <col min="10" max="10" width="12.42578125" customWidth="1"/>
    <col min="11" max="11" width="11.85546875" customWidth="1"/>
  </cols>
  <sheetData>
    <row r="1" spans="1:12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7"/>
      <c r="L1" s="7"/>
    </row>
    <row r="2" spans="1:12" x14ac:dyDescent="0.2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7"/>
      <c r="L2" s="7"/>
    </row>
    <row r="3" spans="1:12" ht="15" customHeight="1" x14ac:dyDescent="0.25">
      <c r="A3" s="39" t="s">
        <v>2</v>
      </c>
      <c r="B3" s="39"/>
      <c r="C3" s="39"/>
      <c r="D3" s="39"/>
      <c r="E3" s="39"/>
      <c r="F3" s="39"/>
      <c r="G3" s="39"/>
      <c r="H3" s="39"/>
      <c r="I3" s="39"/>
      <c r="J3" s="39"/>
      <c r="K3" s="7"/>
    </row>
    <row r="4" spans="1:12" ht="6" customHeight="1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7"/>
    </row>
    <row r="5" spans="1:12" x14ac:dyDescent="0.25">
      <c r="A5" s="40" t="s">
        <v>38</v>
      </c>
      <c r="B5" s="40"/>
      <c r="C5" s="40"/>
      <c r="D5" s="40"/>
      <c r="E5" s="40"/>
      <c r="F5" s="40"/>
      <c r="G5" s="40"/>
      <c r="H5" s="40"/>
      <c r="I5" s="40"/>
      <c r="J5" s="40"/>
      <c r="K5" s="7"/>
    </row>
    <row r="6" spans="1:12" ht="14.25" customHeight="1" x14ac:dyDescent="0.25">
      <c r="A6" s="41" t="s">
        <v>40</v>
      </c>
      <c r="B6" s="41"/>
      <c r="C6" s="41"/>
      <c r="D6" s="41"/>
      <c r="E6" s="41"/>
      <c r="F6" s="41"/>
      <c r="G6" s="41"/>
      <c r="H6" s="41"/>
      <c r="I6" s="41"/>
      <c r="J6" s="41"/>
      <c r="K6" s="7"/>
    </row>
    <row r="7" spans="1:12" ht="3.75" customHeight="1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7"/>
    </row>
    <row r="8" spans="1:12" ht="21.75" customHeight="1" x14ac:dyDescent="0.25">
      <c r="A8" s="46" t="s">
        <v>37</v>
      </c>
      <c r="B8" s="47" t="s">
        <v>3</v>
      </c>
      <c r="C8" s="48" t="s">
        <v>35</v>
      </c>
      <c r="D8" s="48"/>
      <c r="E8" s="49"/>
      <c r="F8" s="47" t="s">
        <v>3</v>
      </c>
      <c r="G8" s="48" t="s">
        <v>35</v>
      </c>
      <c r="H8" s="48"/>
      <c r="I8" s="48"/>
      <c r="J8" s="42" t="s">
        <v>4</v>
      </c>
      <c r="K8" s="7"/>
    </row>
    <row r="9" spans="1:12" ht="30" customHeight="1" x14ac:dyDescent="0.25">
      <c r="A9" s="46"/>
      <c r="B9" s="47"/>
      <c r="C9" s="1" t="s">
        <v>5</v>
      </c>
      <c r="D9" s="2" t="s">
        <v>6</v>
      </c>
      <c r="E9" s="3" t="s">
        <v>7</v>
      </c>
      <c r="F9" s="47"/>
      <c r="G9" s="1" t="s">
        <v>5</v>
      </c>
      <c r="H9" s="2" t="s">
        <v>6</v>
      </c>
      <c r="I9" s="3" t="s">
        <v>7</v>
      </c>
      <c r="J9" s="42"/>
      <c r="K9" s="7"/>
    </row>
    <row r="10" spans="1:12" ht="17.25" customHeight="1" x14ac:dyDescent="0.25">
      <c r="A10" s="46"/>
      <c r="B10" s="47"/>
      <c r="C10" s="44" t="s">
        <v>42</v>
      </c>
      <c r="D10" s="45"/>
      <c r="E10" s="45"/>
      <c r="F10" s="47"/>
      <c r="G10" s="44" t="s">
        <v>41</v>
      </c>
      <c r="H10" s="44"/>
      <c r="I10" s="44"/>
      <c r="J10" s="43"/>
      <c r="K10" s="7"/>
    </row>
    <row r="11" spans="1:12" ht="18" customHeight="1" x14ac:dyDescent="0.25">
      <c r="A11" s="21" t="s">
        <v>36</v>
      </c>
      <c r="B11" s="16">
        <f t="shared" ref="B11:I11" si="0">B12+B26+B52</f>
        <v>495274</v>
      </c>
      <c r="C11" s="16">
        <f t="shared" si="0"/>
        <v>133922</v>
      </c>
      <c r="D11" s="16">
        <f t="shared" si="0"/>
        <v>287661</v>
      </c>
      <c r="E11" s="16">
        <f t="shared" si="0"/>
        <v>73691</v>
      </c>
      <c r="F11" s="16">
        <f t="shared" si="0"/>
        <v>358261</v>
      </c>
      <c r="G11" s="16">
        <f t="shared" si="0"/>
        <v>95792</v>
      </c>
      <c r="H11" s="16">
        <f t="shared" si="0"/>
        <v>233366</v>
      </c>
      <c r="I11" s="16">
        <f t="shared" si="0"/>
        <v>29103</v>
      </c>
      <c r="J11" s="32">
        <f>((F11/B11)-1)*100</f>
        <v>-27.664080892596822</v>
      </c>
      <c r="K11" s="22"/>
    </row>
    <row r="12" spans="1:12" ht="15" customHeight="1" x14ac:dyDescent="0.25">
      <c r="A12" s="4" t="s">
        <v>8</v>
      </c>
      <c r="B12" s="8">
        <f>B13</f>
        <v>26914</v>
      </c>
      <c r="C12" s="8">
        <f t="shared" ref="C12:I12" si="1">C13</f>
        <v>3958</v>
      </c>
      <c r="D12" s="8">
        <f t="shared" si="1"/>
        <v>11639</v>
      </c>
      <c r="E12" s="8">
        <f t="shared" si="1"/>
        <v>11317</v>
      </c>
      <c r="F12" s="12">
        <f t="shared" si="1"/>
        <v>19000</v>
      </c>
      <c r="G12" s="12">
        <f t="shared" si="1"/>
        <v>1180</v>
      </c>
      <c r="H12" s="12">
        <f t="shared" si="1"/>
        <v>15728</v>
      </c>
      <c r="I12" s="12">
        <f t="shared" si="1"/>
        <v>2092</v>
      </c>
      <c r="J12" s="32">
        <f>((F12/B12)-1)*100</f>
        <v>-29.404770751281863</v>
      </c>
      <c r="K12" s="22"/>
    </row>
    <row r="13" spans="1:12" ht="15" customHeight="1" x14ac:dyDescent="0.25">
      <c r="A13" s="5" t="s">
        <v>8</v>
      </c>
      <c r="B13" s="12">
        <f t="shared" ref="B13:I13" si="2">SUM(B14:B25)</f>
        <v>26914</v>
      </c>
      <c r="C13" s="12">
        <f t="shared" si="2"/>
        <v>3958</v>
      </c>
      <c r="D13" s="12">
        <f t="shared" si="2"/>
        <v>11639</v>
      </c>
      <c r="E13" s="12">
        <f t="shared" si="2"/>
        <v>11317</v>
      </c>
      <c r="F13" s="12">
        <f t="shared" si="2"/>
        <v>19000</v>
      </c>
      <c r="G13" s="12">
        <f t="shared" si="2"/>
        <v>1180</v>
      </c>
      <c r="H13" s="12">
        <f t="shared" si="2"/>
        <v>15728</v>
      </c>
      <c r="I13" s="12">
        <f t="shared" si="2"/>
        <v>2092</v>
      </c>
      <c r="J13" s="33">
        <f>((F13/B13)-1)*100</f>
        <v>-29.404770751281863</v>
      </c>
      <c r="K13" s="35"/>
    </row>
    <row r="14" spans="1:12" ht="14.1" customHeight="1" x14ac:dyDescent="0.25">
      <c r="A14" s="6" t="s">
        <v>9</v>
      </c>
      <c r="B14" s="12">
        <f>+C14+D14+E14</f>
        <v>2192</v>
      </c>
      <c r="C14" s="13">
        <v>749</v>
      </c>
      <c r="D14" s="14">
        <v>1418</v>
      </c>
      <c r="E14" s="13">
        <v>25</v>
      </c>
      <c r="F14" s="12">
        <f>+G14+H14+I14</f>
        <v>5175</v>
      </c>
      <c r="G14" s="13">
        <v>946</v>
      </c>
      <c r="H14" s="11">
        <v>3959</v>
      </c>
      <c r="I14" s="11">
        <v>270</v>
      </c>
      <c r="J14" s="33">
        <f>((F14/B14)-1)*100</f>
        <v>136.08576642335768</v>
      </c>
      <c r="K14" s="35"/>
    </row>
    <row r="15" spans="1:12" ht="14.1" customHeight="1" x14ac:dyDescent="0.25">
      <c r="A15" s="6" t="s">
        <v>29</v>
      </c>
      <c r="B15" s="12">
        <f>+C15+D15+E15</f>
        <v>491</v>
      </c>
      <c r="C15" s="13">
        <v>0</v>
      </c>
      <c r="D15" s="14">
        <v>148</v>
      </c>
      <c r="E15" s="13">
        <v>343</v>
      </c>
      <c r="F15" s="12">
        <f>+G15+H15+I15</f>
        <v>3717</v>
      </c>
      <c r="G15" s="13">
        <v>0</v>
      </c>
      <c r="H15" s="11">
        <v>2051</v>
      </c>
      <c r="I15" s="11">
        <v>1666</v>
      </c>
      <c r="J15" s="33">
        <f t="shared" ref="J15:J22" si="3">((F15/B15)-1)*100</f>
        <v>657.02647657841146</v>
      </c>
      <c r="K15" s="35"/>
    </row>
    <row r="16" spans="1:12" ht="14.1" customHeight="1" x14ac:dyDescent="0.25">
      <c r="A16" s="6" t="s">
        <v>39</v>
      </c>
      <c r="B16" s="12">
        <f>+C16+D16+E16</f>
        <v>6259</v>
      </c>
      <c r="C16" s="13">
        <v>1762</v>
      </c>
      <c r="D16" s="14">
        <v>4343</v>
      </c>
      <c r="E16" s="13">
        <v>154</v>
      </c>
      <c r="F16" s="12">
        <f>+G16+H16+I16</f>
        <v>738</v>
      </c>
      <c r="G16" s="13">
        <v>0</v>
      </c>
      <c r="H16" s="11">
        <v>582</v>
      </c>
      <c r="I16" s="11">
        <v>156</v>
      </c>
      <c r="J16" s="33">
        <f>((F16/B16)-1)*100</f>
        <v>-88.208979070139009</v>
      </c>
      <c r="K16" s="35"/>
    </row>
    <row r="17" spans="1:11" ht="14.1" customHeight="1" x14ac:dyDescent="0.25">
      <c r="A17" s="6" t="s">
        <v>11</v>
      </c>
      <c r="B17" s="12">
        <f>+C17+D17+E17</f>
        <v>77</v>
      </c>
      <c r="C17" s="13">
        <v>77</v>
      </c>
      <c r="D17" s="14">
        <v>0</v>
      </c>
      <c r="E17" s="13">
        <v>0</v>
      </c>
      <c r="F17" s="12">
        <v>0</v>
      </c>
      <c r="G17" s="13">
        <v>0</v>
      </c>
      <c r="H17" s="11">
        <v>0</v>
      </c>
      <c r="I17" s="11">
        <v>0</v>
      </c>
      <c r="J17" s="33" t="s">
        <v>24</v>
      </c>
      <c r="K17" s="35"/>
    </row>
    <row r="18" spans="1:11" ht="14.1" customHeight="1" x14ac:dyDescent="0.25">
      <c r="A18" s="6" t="s">
        <v>12</v>
      </c>
      <c r="B18" s="12">
        <f t="shared" ref="B18:B25" si="4">+C18+D18+E18</f>
        <v>4396</v>
      </c>
      <c r="C18" s="13">
        <v>1015</v>
      </c>
      <c r="D18" s="14">
        <v>3321</v>
      </c>
      <c r="E18" s="13">
        <v>60</v>
      </c>
      <c r="F18" s="12">
        <f t="shared" ref="F18:F25" si="5">+G18+H18+I18</f>
        <v>8457</v>
      </c>
      <c r="G18" s="13">
        <v>0</v>
      </c>
      <c r="H18" s="11">
        <v>8457</v>
      </c>
      <c r="I18" s="11">
        <v>0</v>
      </c>
      <c r="J18" s="33">
        <f>((F18/B18)-1)*100</f>
        <v>92.379435850773433</v>
      </c>
      <c r="K18" s="35"/>
    </row>
    <row r="19" spans="1:11" ht="14.1" customHeight="1" x14ac:dyDescent="0.25">
      <c r="A19" s="6" t="s">
        <v>13</v>
      </c>
      <c r="B19" s="12">
        <f t="shared" si="4"/>
        <v>10701</v>
      </c>
      <c r="C19" s="13">
        <v>0</v>
      </c>
      <c r="D19" s="14">
        <v>0</v>
      </c>
      <c r="E19" s="13">
        <v>10701</v>
      </c>
      <c r="F19" s="12">
        <f t="shared" si="5"/>
        <v>0</v>
      </c>
      <c r="G19" s="13">
        <v>0</v>
      </c>
      <c r="H19" s="11">
        <v>0</v>
      </c>
      <c r="I19" s="11">
        <v>0</v>
      </c>
      <c r="J19" s="33">
        <f t="shared" si="3"/>
        <v>-100</v>
      </c>
      <c r="K19" s="35"/>
    </row>
    <row r="20" spans="1:11" ht="14.1" customHeight="1" x14ac:dyDescent="0.25">
      <c r="A20" s="6" t="s">
        <v>14</v>
      </c>
      <c r="B20" s="12">
        <f t="shared" si="4"/>
        <v>1053</v>
      </c>
      <c r="C20" s="13">
        <v>205</v>
      </c>
      <c r="D20" s="14">
        <v>848</v>
      </c>
      <c r="E20" s="13">
        <v>0</v>
      </c>
      <c r="F20" s="12">
        <f>+G20+H20+I20</f>
        <v>206</v>
      </c>
      <c r="G20" s="13">
        <v>0</v>
      </c>
      <c r="H20" s="11">
        <v>206</v>
      </c>
      <c r="I20" s="11">
        <v>0</v>
      </c>
      <c r="J20" s="33">
        <f>((F20/B20)-1)*100</f>
        <v>-80.43684710351377</v>
      </c>
      <c r="K20" s="35"/>
    </row>
    <row r="21" spans="1:11" ht="14.1" customHeight="1" x14ac:dyDescent="0.25">
      <c r="A21" s="6" t="s">
        <v>15</v>
      </c>
      <c r="B21" s="12">
        <f t="shared" si="4"/>
        <v>166</v>
      </c>
      <c r="C21" s="13">
        <v>0</v>
      </c>
      <c r="D21" s="14">
        <v>166</v>
      </c>
      <c r="E21" s="13">
        <v>0</v>
      </c>
      <c r="F21" s="12">
        <f t="shared" si="5"/>
        <v>0</v>
      </c>
      <c r="G21" s="13">
        <v>0</v>
      </c>
      <c r="H21" s="11">
        <v>0</v>
      </c>
      <c r="I21" s="11">
        <v>0</v>
      </c>
      <c r="J21" s="33">
        <f>((F21/B21)-1)*100</f>
        <v>-100</v>
      </c>
      <c r="K21" s="35"/>
    </row>
    <row r="22" spans="1:11" ht="14.1" customHeight="1" x14ac:dyDescent="0.25">
      <c r="A22" s="29" t="s">
        <v>16</v>
      </c>
      <c r="B22" s="12">
        <f t="shared" si="4"/>
        <v>1151</v>
      </c>
      <c r="C22" s="13">
        <v>0</v>
      </c>
      <c r="D22" s="14">
        <v>1151</v>
      </c>
      <c r="E22" s="13">
        <v>0</v>
      </c>
      <c r="F22" s="30">
        <f>+G22+H22+I22</f>
        <v>0</v>
      </c>
      <c r="G22" s="13">
        <v>0</v>
      </c>
      <c r="H22" s="11">
        <v>0</v>
      </c>
      <c r="I22" s="11">
        <v>0</v>
      </c>
      <c r="J22" s="33">
        <f t="shared" si="3"/>
        <v>-100</v>
      </c>
      <c r="K22" s="35"/>
    </row>
    <row r="23" spans="1:11" ht="14.1" customHeight="1" x14ac:dyDescent="0.25">
      <c r="A23" s="17" t="s">
        <v>17</v>
      </c>
      <c r="B23" s="12">
        <f>+C23+D23+E23</f>
        <v>373</v>
      </c>
      <c r="C23" s="13">
        <v>150</v>
      </c>
      <c r="D23" s="14">
        <v>223</v>
      </c>
      <c r="E23" s="13">
        <v>0</v>
      </c>
      <c r="F23" s="12">
        <f t="shared" si="5"/>
        <v>438</v>
      </c>
      <c r="G23" s="13">
        <v>234</v>
      </c>
      <c r="H23" s="11">
        <v>204</v>
      </c>
      <c r="I23" s="11">
        <v>0</v>
      </c>
      <c r="J23" s="33">
        <f>((F23/B23)-1)*100</f>
        <v>17.426273458445031</v>
      </c>
      <c r="K23" s="35"/>
    </row>
    <row r="24" spans="1:11" ht="14.1" customHeight="1" x14ac:dyDescent="0.25">
      <c r="A24" s="6" t="s">
        <v>18</v>
      </c>
      <c r="B24" s="12">
        <f t="shared" si="4"/>
        <v>55</v>
      </c>
      <c r="C24" s="13">
        <v>0</v>
      </c>
      <c r="D24" s="14">
        <v>21</v>
      </c>
      <c r="E24" s="13">
        <v>34</v>
      </c>
      <c r="F24" s="12">
        <f t="shared" si="5"/>
        <v>0</v>
      </c>
      <c r="G24" s="13">
        <v>0</v>
      </c>
      <c r="H24" s="11">
        <v>0</v>
      </c>
      <c r="I24" s="11">
        <v>0</v>
      </c>
      <c r="J24" s="33">
        <f>((F24/B24)-1)*100</f>
        <v>-100</v>
      </c>
      <c r="K24" s="35"/>
    </row>
    <row r="25" spans="1:11" ht="14.1" customHeight="1" x14ac:dyDescent="0.25">
      <c r="A25" s="6" t="s">
        <v>30</v>
      </c>
      <c r="B25" s="12">
        <f t="shared" si="4"/>
        <v>0</v>
      </c>
      <c r="C25" s="13">
        <v>0</v>
      </c>
      <c r="D25" s="13">
        <v>0</v>
      </c>
      <c r="E25" s="13">
        <v>0</v>
      </c>
      <c r="F25" s="12">
        <f t="shared" si="5"/>
        <v>269</v>
      </c>
      <c r="G25" s="13">
        <v>0</v>
      </c>
      <c r="H25" s="11">
        <v>269</v>
      </c>
      <c r="I25" s="11">
        <v>0</v>
      </c>
      <c r="J25" s="33" t="s">
        <v>24</v>
      </c>
      <c r="K25" s="35"/>
    </row>
    <row r="26" spans="1:11" ht="15" customHeight="1" x14ac:dyDescent="0.25">
      <c r="A26" s="4" t="s">
        <v>19</v>
      </c>
      <c r="B26" s="12">
        <f>B27+B41</f>
        <v>337520</v>
      </c>
      <c r="C26" s="12">
        <f t="shared" ref="C26:I26" si="6">C27+C41</f>
        <v>82477</v>
      </c>
      <c r="D26" s="12">
        <f t="shared" si="6"/>
        <v>207460</v>
      </c>
      <c r="E26" s="12">
        <f>E27+E41</f>
        <v>47583</v>
      </c>
      <c r="F26" s="12">
        <f>F27+F41</f>
        <v>283301</v>
      </c>
      <c r="G26" s="12">
        <f t="shared" si="6"/>
        <v>71817</v>
      </c>
      <c r="H26" s="12">
        <f>H27+H41</f>
        <v>190809</v>
      </c>
      <c r="I26" s="12">
        <f t="shared" si="6"/>
        <v>20675</v>
      </c>
      <c r="J26" s="33">
        <f>((F26/B26)-1)*100</f>
        <v>-16.06393695188433</v>
      </c>
      <c r="K26" s="35"/>
    </row>
    <row r="27" spans="1:11" ht="14.25" customHeight="1" x14ac:dyDescent="0.25">
      <c r="A27" s="5" t="s">
        <v>19</v>
      </c>
      <c r="B27" s="12">
        <f>SUM(B28:B40)</f>
        <v>300985</v>
      </c>
      <c r="C27" s="12">
        <f>SUM(C28:C40)</f>
        <v>79627</v>
      </c>
      <c r="D27" s="12">
        <f>SUM(D28:D40)</f>
        <v>178552</v>
      </c>
      <c r="E27" s="12">
        <f t="shared" ref="E27:I27" si="7">SUM(E28:E40)</f>
        <v>42806</v>
      </c>
      <c r="F27" s="12">
        <f>SUM(F28:F40)</f>
        <v>256910</v>
      </c>
      <c r="G27" s="12">
        <f>SUM(G28:G40)</f>
        <v>60403</v>
      </c>
      <c r="H27" s="12">
        <f>SUM(H28:H40)</f>
        <v>176335</v>
      </c>
      <c r="I27" s="12">
        <f t="shared" si="7"/>
        <v>20172</v>
      </c>
      <c r="J27" s="33">
        <f>((F27/B27)-1)*100</f>
        <v>-14.643586889712113</v>
      </c>
      <c r="K27" s="35"/>
    </row>
    <row r="28" spans="1:11" ht="13.5" customHeight="1" x14ac:dyDescent="0.25">
      <c r="A28" s="6" t="s">
        <v>9</v>
      </c>
      <c r="B28" s="30">
        <f>+C28+D28+E28</f>
        <v>46280</v>
      </c>
      <c r="C28" s="24">
        <v>22548</v>
      </c>
      <c r="D28" s="28">
        <v>11815</v>
      </c>
      <c r="E28" s="28">
        <v>11917</v>
      </c>
      <c r="F28" s="12">
        <f>+G28+H28+I28</f>
        <v>38033</v>
      </c>
      <c r="G28" s="28">
        <v>20955</v>
      </c>
      <c r="H28" s="28">
        <v>11330</v>
      </c>
      <c r="I28" s="24">
        <v>5748</v>
      </c>
      <c r="J28" s="33">
        <f>((F28/B28)-1)*100</f>
        <v>-17.819792566983583</v>
      </c>
      <c r="K28" s="35"/>
    </row>
    <row r="29" spans="1:11" ht="13.5" customHeight="1" x14ac:dyDescent="0.25">
      <c r="A29" s="6" t="s">
        <v>10</v>
      </c>
      <c r="B29" s="30">
        <f t="shared" ref="B29:B40" si="8">+C29+D29+E29</f>
        <v>13339</v>
      </c>
      <c r="C29" s="24">
        <v>4991</v>
      </c>
      <c r="D29" s="28">
        <v>8248</v>
      </c>
      <c r="E29" s="28">
        <v>100</v>
      </c>
      <c r="F29" s="12">
        <f t="shared" ref="F29:F40" si="9">+G29+H29+I29</f>
        <v>7018</v>
      </c>
      <c r="G29" s="28">
        <v>2133</v>
      </c>
      <c r="H29" s="28">
        <v>3586</v>
      </c>
      <c r="I29" s="24">
        <v>1299</v>
      </c>
      <c r="J29" s="33">
        <f t="shared" ref="J29:J74" si="10">((F29/B29)-1)*100</f>
        <v>-47.387360371841972</v>
      </c>
      <c r="K29" s="35"/>
    </row>
    <row r="30" spans="1:11" ht="13.5" customHeight="1" x14ac:dyDescent="0.25">
      <c r="A30" s="6" t="s">
        <v>29</v>
      </c>
      <c r="B30" s="12">
        <f t="shared" si="8"/>
        <v>117972</v>
      </c>
      <c r="C30" s="24">
        <v>23049</v>
      </c>
      <c r="D30" s="28">
        <v>84154</v>
      </c>
      <c r="E30" s="28">
        <v>10769</v>
      </c>
      <c r="F30" s="12">
        <f t="shared" si="9"/>
        <v>121948</v>
      </c>
      <c r="G30" s="28">
        <v>15794</v>
      </c>
      <c r="H30" s="28">
        <v>102999</v>
      </c>
      <c r="I30" s="24">
        <v>3155</v>
      </c>
      <c r="J30" s="34">
        <f t="shared" si="10"/>
        <v>3.3702912555521714</v>
      </c>
      <c r="K30" s="35"/>
    </row>
    <row r="31" spans="1:11" ht="13.5" customHeight="1" x14ac:dyDescent="0.25">
      <c r="A31" s="6" t="s">
        <v>39</v>
      </c>
      <c r="B31" s="12">
        <f t="shared" si="8"/>
        <v>29021</v>
      </c>
      <c r="C31" s="24">
        <v>15676</v>
      </c>
      <c r="D31" s="28">
        <v>11705</v>
      </c>
      <c r="E31" s="28">
        <v>1640</v>
      </c>
      <c r="F31" s="12">
        <f>+G31+H31+I31</f>
        <v>35908</v>
      </c>
      <c r="G31" s="28">
        <v>6447</v>
      </c>
      <c r="H31" s="28">
        <v>27859</v>
      </c>
      <c r="I31" s="24">
        <v>1602</v>
      </c>
      <c r="J31" s="33">
        <f>((F31/B31)-1)*100</f>
        <v>23.731091278729188</v>
      </c>
      <c r="K31" s="35"/>
    </row>
    <row r="32" spans="1:11" ht="13.5" customHeight="1" x14ac:dyDescent="0.25">
      <c r="A32" s="6" t="s">
        <v>11</v>
      </c>
      <c r="B32" s="12">
        <f>+C32+D32+E32</f>
        <v>5768</v>
      </c>
      <c r="C32" s="24">
        <v>1427</v>
      </c>
      <c r="D32" s="28">
        <v>4338</v>
      </c>
      <c r="E32" s="28">
        <v>3</v>
      </c>
      <c r="F32" s="12">
        <f t="shared" si="9"/>
        <v>2421</v>
      </c>
      <c r="G32" s="28">
        <v>47</v>
      </c>
      <c r="H32" s="28">
        <v>2311</v>
      </c>
      <c r="I32" s="24">
        <v>63</v>
      </c>
      <c r="J32" s="33">
        <f>((F32/B32)-1)*100</f>
        <v>-58.027045769764221</v>
      </c>
      <c r="K32" s="35"/>
    </row>
    <row r="33" spans="1:16" ht="13.5" customHeight="1" x14ac:dyDescent="0.25">
      <c r="A33" s="6" t="s">
        <v>12</v>
      </c>
      <c r="B33" s="12">
        <f t="shared" si="8"/>
        <v>29115</v>
      </c>
      <c r="C33" s="24">
        <v>3602</v>
      </c>
      <c r="D33" s="28">
        <v>20217</v>
      </c>
      <c r="E33" s="28">
        <v>5296</v>
      </c>
      <c r="F33" s="12">
        <f>+G33+H33+I33</f>
        <v>21816</v>
      </c>
      <c r="G33" s="28">
        <v>5876</v>
      </c>
      <c r="H33" s="28">
        <v>14120</v>
      </c>
      <c r="I33" s="24">
        <v>1820</v>
      </c>
      <c r="J33" s="33">
        <f t="shared" si="10"/>
        <v>-25.069551777434306</v>
      </c>
      <c r="K33" s="35"/>
    </row>
    <row r="34" spans="1:16" ht="13.5" customHeight="1" x14ac:dyDescent="0.25">
      <c r="A34" s="6" t="s">
        <v>13</v>
      </c>
      <c r="B34" s="12">
        <f t="shared" si="8"/>
        <v>63</v>
      </c>
      <c r="C34" s="24">
        <v>0</v>
      </c>
      <c r="D34" s="28">
        <v>63</v>
      </c>
      <c r="E34" s="28">
        <v>0</v>
      </c>
      <c r="F34" s="12">
        <f t="shared" si="9"/>
        <v>1938</v>
      </c>
      <c r="G34" s="28">
        <v>320</v>
      </c>
      <c r="H34" s="28">
        <v>680</v>
      </c>
      <c r="I34" s="24">
        <v>938</v>
      </c>
      <c r="J34" s="33">
        <f t="shared" si="10"/>
        <v>2976.1904761904761</v>
      </c>
      <c r="K34" s="35"/>
    </row>
    <row r="35" spans="1:16" ht="13.5" customHeight="1" x14ac:dyDescent="0.25">
      <c r="A35" s="6" t="s">
        <v>14</v>
      </c>
      <c r="B35" s="12">
        <f t="shared" si="8"/>
        <v>11342</v>
      </c>
      <c r="C35" s="24">
        <v>1128</v>
      </c>
      <c r="D35" s="28">
        <v>9783</v>
      </c>
      <c r="E35" s="28">
        <v>431</v>
      </c>
      <c r="F35" s="12">
        <f t="shared" si="9"/>
        <v>2663</v>
      </c>
      <c r="G35" s="28">
        <v>1081</v>
      </c>
      <c r="H35" s="28">
        <v>1582</v>
      </c>
      <c r="I35" s="24">
        <v>0</v>
      </c>
      <c r="J35" s="33">
        <f>((F35/B35)-1)*100</f>
        <v>-76.520895785575732</v>
      </c>
      <c r="K35" s="35"/>
      <c r="L35" s="26"/>
      <c r="M35" s="27"/>
      <c r="N35" s="27"/>
      <c r="O35" s="27"/>
      <c r="P35" s="27"/>
    </row>
    <row r="36" spans="1:16" ht="13.5" customHeight="1" x14ac:dyDescent="0.25">
      <c r="A36" s="17" t="s">
        <v>15</v>
      </c>
      <c r="B36" s="12">
        <f t="shared" si="8"/>
        <v>209</v>
      </c>
      <c r="C36" s="24">
        <v>0</v>
      </c>
      <c r="D36" s="28">
        <v>209</v>
      </c>
      <c r="E36" s="28">
        <v>0</v>
      </c>
      <c r="F36" s="12">
        <f t="shared" si="9"/>
        <v>4105</v>
      </c>
      <c r="G36" s="28">
        <v>4105</v>
      </c>
      <c r="H36" s="28">
        <v>0</v>
      </c>
      <c r="I36" s="24">
        <v>0</v>
      </c>
      <c r="J36" s="33">
        <f>((F36/B36)-1)*100</f>
        <v>1864.1148325358852</v>
      </c>
      <c r="K36" s="35"/>
      <c r="L36" s="7"/>
    </row>
    <row r="37" spans="1:16" ht="13.5" customHeight="1" x14ac:dyDescent="0.25">
      <c r="A37" s="6" t="s">
        <v>16</v>
      </c>
      <c r="B37" s="12">
        <f t="shared" si="8"/>
        <v>4447</v>
      </c>
      <c r="C37" s="24">
        <v>0</v>
      </c>
      <c r="D37" s="28">
        <v>2917</v>
      </c>
      <c r="E37" s="28">
        <v>1530</v>
      </c>
      <c r="F37" s="12">
        <f t="shared" si="9"/>
        <v>1170</v>
      </c>
      <c r="G37" s="28">
        <v>0</v>
      </c>
      <c r="H37" s="28">
        <v>1170</v>
      </c>
      <c r="I37" s="24">
        <v>0</v>
      </c>
      <c r="J37" s="33">
        <f t="shared" si="10"/>
        <v>-73.690128176298629</v>
      </c>
      <c r="K37" s="35"/>
      <c r="L37" s="7"/>
    </row>
    <row r="38" spans="1:16" ht="13.5" customHeight="1" x14ac:dyDescent="0.25">
      <c r="A38" s="6" t="s">
        <v>17</v>
      </c>
      <c r="B38" s="12">
        <f t="shared" si="8"/>
        <v>595</v>
      </c>
      <c r="C38" s="24">
        <v>206</v>
      </c>
      <c r="D38" s="28">
        <v>272</v>
      </c>
      <c r="E38" s="28">
        <v>117</v>
      </c>
      <c r="F38" s="12">
        <f t="shared" si="9"/>
        <v>499</v>
      </c>
      <c r="G38" s="28">
        <v>183</v>
      </c>
      <c r="H38" s="28">
        <v>152</v>
      </c>
      <c r="I38" s="24">
        <v>164</v>
      </c>
      <c r="J38" s="33">
        <f t="shared" si="10"/>
        <v>-16.134453781512605</v>
      </c>
      <c r="K38" s="35"/>
      <c r="L38" s="7"/>
    </row>
    <row r="39" spans="1:16" ht="13.5" customHeight="1" x14ac:dyDescent="0.25">
      <c r="A39" s="6" t="s">
        <v>18</v>
      </c>
      <c r="B39" s="12">
        <f t="shared" si="8"/>
        <v>16076</v>
      </c>
      <c r="C39" s="24">
        <v>1684</v>
      </c>
      <c r="D39" s="28">
        <v>13293</v>
      </c>
      <c r="E39" s="28">
        <v>1099</v>
      </c>
      <c r="F39" s="12">
        <f t="shared" si="9"/>
        <v>8150</v>
      </c>
      <c r="G39" s="28">
        <v>463</v>
      </c>
      <c r="H39" s="28">
        <v>7068</v>
      </c>
      <c r="I39" s="24">
        <v>619</v>
      </c>
      <c r="J39" s="33">
        <f t="shared" si="10"/>
        <v>-49.303309280915656</v>
      </c>
      <c r="K39" s="35"/>
      <c r="L39" s="7"/>
    </row>
    <row r="40" spans="1:16" ht="13.5" customHeight="1" x14ac:dyDescent="0.25">
      <c r="A40" s="6" t="s">
        <v>30</v>
      </c>
      <c r="B40" s="12">
        <f t="shared" si="8"/>
        <v>26758</v>
      </c>
      <c r="C40" s="24">
        <v>5316</v>
      </c>
      <c r="D40" s="28">
        <v>11538</v>
      </c>
      <c r="E40" s="28">
        <v>9904</v>
      </c>
      <c r="F40" s="12">
        <f t="shared" si="9"/>
        <v>11241</v>
      </c>
      <c r="G40" s="28">
        <v>2999</v>
      </c>
      <c r="H40" s="28">
        <v>3478</v>
      </c>
      <c r="I40" s="24">
        <v>4764</v>
      </c>
      <c r="J40" s="33">
        <f t="shared" si="10"/>
        <v>-57.990133791763213</v>
      </c>
      <c r="K40" s="35"/>
      <c r="L40" s="7"/>
    </row>
    <row r="41" spans="1:16" ht="15" customHeight="1" x14ac:dyDescent="0.25">
      <c r="A41" s="5" t="s">
        <v>20</v>
      </c>
      <c r="B41" s="30">
        <f t="shared" ref="B41:I41" si="11">SUM(B42:B51)</f>
        <v>36535</v>
      </c>
      <c r="C41" s="12">
        <f t="shared" si="11"/>
        <v>2850</v>
      </c>
      <c r="D41" s="12">
        <f t="shared" si="11"/>
        <v>28908</v>
      </c>
      <c r="E41" s="12">
        <f t="shared" si="11"/>
        <v>4777</v>
      </c>
      <c r="F41" s="12">
        <f t="shared" si="11"/>
        <v>26391</v>
      </c>
      <c r="G41" s="12">
        <f t="shared" si="11"/>
        <v>11414</v>
      </c>
      <c r="H41" s="12">
        <f t="shared" si="11"/>
        <v>14474</v>
      </c>
      <c r="I41" s="12">
        <f t="shared" si="11"/>
        <v>503</v>
      </c>
      <c r="J41" s="33">
        <f>((F41/B41)-1)*100</f>
        <v>-27.765156699055705</v>
      </c>
      <c r="K41" s="35"/>
      <c r="L41" s="7"/>
    </row>
    <row r="42" spans="1:16" ht="14.25" customHeight="1" x14ac:dyDescent="0.25">
      <c r="A42" s="6" t="s">
        <v>9</v>
      </c>
      <c r="B42" s="30">
        <f>+C42+D42+E42</f>
        <v>3925</v>
      </c>
      <c r="C42" s="13">
        <v>1216</v>
      </c>
      <c r="D42" s="28">
        <v>1605</v>
      </c>
      <c r="E42" s="28">
        <v>1104</v>
      </c>
      <c r="F42" s="13">
        <f>+G42+H42+I42</f>
        <v>3089</v>
      </c>
      <c r="G42" s="13">
        <v>1384</v>
      </c>
      <c r="H42" s="28">
        <v>1510</v>
      </c>
      <c r="I42" s="13">
        <v>195</v>
      </c>
      <c r="J42" s="33">
        <f>((F42/B42)-1)*100</f>
        <v>-21.29936305732484</v>
      </c>
      <c r="K42" s="35"/>
      <c r="L42" s="7"/>
    </row>
    <row r="43" spans="1:16" ht="14.25" customHeight="1" x14ac:dyDescent="0.25">
      <c r="A43" s="6" t="s">
        <v>29</v>
      </c>
      <c r="B43" s="12">
        <f t="shared" ref="B43:B51" si="12">+C43+D43+E43</f>
        <v>13071</v>
      </c>
      <c r="C43" s="13">
        <v>1614</v>
      </c>
      <c r="D43" s="28">
        <v>11416</v>
      </c>
      <c r="E43" s="28">
        <v>41</v>
      </c>
      <c r="F43" s="13">
        <f>+G43+H43+I43</f>
        <v>12458</v>
      </c>
      <c r="G43" s="13">
        <v>801</v>
      </c>
      <c r="H43" s="28">
        <v>11599</v>
      </c>
      <c r="I43" s="13">
        <v>58</v>
      </c>
      <c r="J43" s="33">
        <f t="shared" si="10"/>
        <v>-4.6897712493305761</v>
      </c>
      <c r="K43" s="35"/>
      <c r="L43" s="7"/>
    </row>
    <row r="44" spans="1:16" ht="14.25" customHeight="1" x14ac:dyDescent="0.25">
      <c r="A44" s="6" t="s">
        <v>39</v>
      </c>
      <c r="B44" s="12">
        <f t="shared" si="12"/>
        <v>9980</v>
      </c>
      <c r="C44" s="13">
        <v>10</v>
      </c>
      <c r="D44" s="28">
        <v>9707</v>
      </c>
      <c r="E44" s="13">
        <v>263</v>
      </c>
      <c r="F44" s="13">
        <f t="shared" ref="F44:F51" si="13">+G44+H44+I44</f>
        <v>6289</v>
      </c>
      <c r="G44" s="13">
        <v>6007</v>
      </c>
      <c r="H44" s="28">
        <v>253</v>
      </c>
      <c r="I44" s="13">
        <v>29</v>
      </c>
      <c r="J44" s="33">
        <f t="shared" si="10"/>
        <v>-36.983967935871739</v>
      </c>
      <c r="K44" s="35"/>
      <c r="L44" s="7"/>
    </row>
    <row r="45" spans="1:16" ht="14.25" customHeight="1" x14ac:dyDescent="0.25">
      <c r="A45" s="6" t="s">
        <v>12</v>
      </c>
      <c r="B45" s="12">
        <f t="shared" si="12"/>
        <v>4941</v>
      </c>
      <c r="C45" s="13">
        <v>0</v>
      </c>
      <c r="D45" s="28">
        <v>4941</v>
      </c>
      <c r="E45" s="13">
        <v>0</v>
      </c>
      <c r="F45" s="13">
        <f t="shared" si="13"/>
        <v>960</v>
      </c>
      <c r="G45" s="13">
        <v>0</v>
      </c>
      <c r="H45" s="28">
        <v>960</v>
      </c>
      <c r="I45" s="13">
        <v>0</v>
      </c>
      <c r="J45" s="33">
        <f t="shared" si="10"/>
        <v>-80.570734669095316</v>
      </c>
      <c r="K45" s="35"/>
      <c r="L45" s="7"/>
    </row>
    <row r="46" spans="1:16" ht="14.25" customHeight="1" x14ac:dyDescent="0.25">
      <c r="A46" s="6" t="s">
        <v>14</v>
      </c>
      <c r="B46" s="12">
        <f t="shared" si="12"/>
        <v>144</v>
      </c>
      <c r="C46" s="13">
        <v>0</v>
      </c>
      <c r="D46" s="28">
        <v>144</v>
      </c>
      <c r="E46" s="13">
        <v>0</v>
      </c>
      <c r="F46" s="13">
        <f t="shared" si="13"/>
        <v>216</v>
      </c>
      <c r="G46" s="13">
        <v>0</v>
      </c>
      <c r="H46" s="28">
        <v>0</v>
      </c>
      <c r="I46" s="13">
        <v>216</v>
      </c>
      <c r="J46" s="33">
        <f t="shared" si="10"/>
        <v>50</v>
      </c>
      <c r="K46" s="35"/>
      <c r="L46" s="7"/>
    </row>
    <row r="47" spans="1:16" ht="14.25" customHeight="1" x14ac:dyDescent="0.25">
      <c r="A47" s="6" t="s">
        <v>15</v>
      </c>
      <c r="B47" s="12">
        <f>+C47+D47+E47</f>
        <v>307</v>
      </c>
      <c r="C47" s="13">
        <v>0</v>
      </c>
      <c r="D47" s="28">
        <v>307</v>
      </c>
      <c r="E47" s="13">
        <v>0</v>
      </c>
      <c r="F47" s="13">
        <v>0</v>
      </c>
      <c r="G47" s="13">
        <v>0</v>
      </c>
      <c r="H47" s="28">
        <v>0</v>
      </c>
      <c r="I47" s="13">
        <v>0</v>
      </c>
      <c r="J47" s="33">
        <f t="shared" si="10"/>
        <v>-100</v>
      </c>
      <c r="K47" s="35"/>
      <c r="L47" s="7"/>
    </row>
    <row r="48" spans="1:16" ht="14.25" customHeight="1" x14ac:dyDescent="0.25">
      <c r="A48" s="6" t="s">
        <v>16</v>
      </c>
      <c r="B48" s="12">
        <f t="shared" si="12"/>
        <v>3134</v>
      </c>
      <c r="C48" s="13">
        <v>0</v>
      </c>
      <c r="D48" s="28">
        <v>96</v>
      </c>
      <c r="E48" s="13">
        <v>3038</v>
      </c>
      <c r="F48" s="13">
        <f t="shared" si="13"/>
        <v>97</v>
      </c>
      <c r="G48" s="13">
        <v>0</v>
      </c>
      <c r="H48" s="28">
        <v>97</v>
      </c>
      <c r="I48" s="13">
        <v>0</v>
      </c>
      <c r="J48" s="33">
        <f t="shared" si="10"/>
        <v>-96.904913848117431</v>
      </c>
      <c r="K48" s="35"/>
      <c r="L48" s="7"/>
    </row>
    <row r="49" spans="1:12" ht="14.25" customHeight="1" x14ac:dyDescent="0.25">
      <c r="A49" s="6" t="s">
        <v>17</v>
      </c>
      <c r="B49" s="12">
        <f t="shared" si="12"/>
        <v>412</v>
      </c>
      <c r="C49" s="13">
        <v>10</v>
      </c>
      <c r="D49" s="28">
        <v>131</v>
      </c>
      <c r="E49" s="13">
        <v>271</v>
      </c>
      <c r="F49" s="13">
        <f t="shared" si="13"/>
        <v>116</v>
      </c>
      <c r="G49" s="13">
        <v>105</v>
      </c>
      <c r="H49" s="28">
        <v>6</v>
      </c>
      <c r="I49" s="13">
        <v>5</v>
      </c>
      <c r="J49" s="33">
        <f>((F49/B49)-1)*100</f>
        <v>-71.844660194174764</v>
      </c>
      <c r="K49" s="35"/>
      <c r="L49" s="7"/>
    </row>
    <row r="50" spans="1:12" ht="14.25" customHeight="1" x14ac:dyDescent="0.25">
      <c r="A50" s="17" t="s">
        <v>18</v>
      </c>
      <c r="B50" s="12">
        <f>+C50+D50+E50</f>
        <v>0</v>
      </c>
      <c r="C50" s="13">
        <v>0</v>
      </c>
      <c r="D50" s="28">
        <v>0</v>
      </c>
      <c r="E50" s="13">
        <v>0</v>
      </c>
      <c r="F50" s="13">
        <f t="shared" si="13"/>
        <v>3162</v>
      </c>
      <c r="G50" s="13">
        <v>3117</v>
      </c>
      <c r="H50" s="28">
        <v>45</v>
      </c>
      <c r="I50" s="13">
        <v>0</v>
      </c>
      <c r="J50" s="33" t="s">
        <v>24</v>
      </c>
      <c r="K50" s="35"/>
      <c r="L50" s="7"/>
    </row>
    <row r="51" spans="1:12" ht="14.25" customHeight="1" x14ac:dyDescent="0.25">
      <c r="A51" s="6" t="s">
        <v>30</v>
      </c>
      <c r="B51" s="12">
        <f t="shared" si="12"/>
        <v>621</v>
      </c>
      <c r="C51" s="13">
        <v>0</v>
      </c>
      <c r="D51" s="28">
        <v>561</v>
      </c>
      <c r="E51" s="13">
        <v>60</v>
      </c>
      <c r="F51" s="13">
        <f t="shared" si="13"/>
        <v>4</v>
      </c>
      <c r="G51" s="13">
        <v>0</v>
      </c>
      <c r="H51" s="28">
        <v>4</v>
      </c>
      <c r="I51" s="13">
        <v>0</v>
      </c>
      <c r="J51" s="33">
        <f t="shared" si="10"/>
        <v>-99.355877616747179</v>
      </c>
      <c r="K51" s="35"/>
      <c r="L51" s="7"/>
    </row>
    <row r="52" spans="1:12" ht="15" customHeight="1" x14ac:dyDescent="0.25">
      <c r="A52" s="4" t="s">
        <v>21</v>
      </c>
      <c r="B52" s="12">
        <f t="shared" ref="B52:I52" si="14">B53+B63</f>
        <v>130840</v>
      </c>
      <c r="C52" s="12">
        <f t="shared" si="14"/>
        <v>47487</v>
      </c>
      <c r="D52" s="12">
        <f t="shared" si="14"/>
        <v>68562</v>
      </c>
      <c r="E52" s="12">
        <f t="shared" si="14"/>
        <v>14791</v>
      </c>
      <c r="F52" s="12">
        <f t="shared" si="14"/>
        <v>55960</v>
      </c>
      <c r="G52" s="12">
        <f t="shared" si="14"/>
        <v>22795</v>
      </c>
      <c r="H52" s="12">
        <f t="shared" si="14"/>
        <v>26829</v>
      </c>
      <c r="I52" s="12">
        <f t="shared" si="14"/>
        <v>6336</v>
      </c>
      <c r="J52" s="33">
        <f>((F52/B52)-1)*100</f>
        <v>-57.230204830327125</v>
      </c>
      <c r="K52" s="35"/>
      <c r="L52" s="7"/>
    </row>
    <row r="53" spans="1:12" ht="15" customHeight="1" x14ac:dyDescent="0.25">
      <c r="A53" s="5" t="s">
        <v>22</v>
      </c>
      <c r="B53" s="30">
        <f t="shared" ref="B53:I53" si="15">SUM(B54:B62)</f>
        <v>55219</v>
      </c>
      <c r="C53" s="12">
        <f t="shared" si="15"/>
        <v>30687</v>
      </c>
      <c r="D53" s="12">
        <f t="shared" si="15"/>
        <v>18418</v>
      </c>
      <c r="E53" s="12">
        <f t="shared" si="15"/>
        <v>6114</v>
      </c>
      <c r="F53" s="12">
        <f t="shared" si="15"/>
        <v>21686</v>
      </c>
      <c r="G53" s="12">
        <f t="shared" si="15"/>
        <v>10068</v>
      </c>
      <c r="H53" s="12">
        <f t="shared" si="15"/>
        <v>8801</v>
      </c>
      <c r="I53" s="12">
        <f t="shared" si="15"/>
        <v>2817</v>
      </c>
      <c r="J53" s="33">
        <f t="shared" si="10"/>
        <v>-60.727285897969892</v>
      </c>
      <c r="K53" s="35"/>
      <c r="L53" s="7"/>
    </row>
    <row r="54" spans="1:12" ht="13.5" customHeight="1" x14ac:dyDescent="0.25">
      <c r="A54" s="6" t="s">
        <v>9</v>
      </c>
      <c r="B54" s="12">
        <f>+C54+D54+E54</f>
        <v>36159</v>
      </c>
      <c r="C54" s="13">
        <v>20070</v>
      </c>
      <c r="D54" s="13">
        <v>11253</v>
      </c>
      <c r="E54" s="13">
        <v>4836</v>
      </c>
      <c r="F54" s="12">
        <f>+G54+H54+I54</f>
        <v>15499</v>
      </c>
      <c r="G54" s="13">
        <v>8889</v>
      </c>
      <c r="H54" s="13">
        <v>5722</v>
      </c>
      <c r="I54" s="13">
        <v>888</v>
      </c>
      <c r="J54" s="33">
        <f>((F54/B54)-1)*100</f>
        <v>-57.136535855526979</v>
      </c>
      <c r="K54" s="35"/>
      <c r="L54" s="7"/>
    </row>
    <row r="55" spans="1:12" ht="13.5" customHeight="1" x14ac:dyDescent="0.25">
      <c r="A55" s="6" t="s">
        <v>10</v>
      </c>
      <c r="B55" s="12">
        <f t="shared" ref="B55:B62" si="16">+C55+D55+E55</f>
        <v>2423</v>
      </c>
      <c r="C55" s="13">
        <v>589</v>
      </c>
      <c r="D55" s="13">
        <v>1237</v>
      </c>
      <c r="E55" s="13">
        <v>597</v>
      </c>
      <c r="F55" s="30">
        <f>+G55+H55+I55</f>
        <v>838</v>
      </c>
      <c r="G55" s="13">
        <v>475</v>
      </c>
      <c r="H55" s="13">
        <v>357</v>
      </c>
      <c r="I55" s="13">
        <v>6</v>
      </c>
      <c r="J55" s="33">
        <f t="shared" si="10"/>
        <v>-65.414775072224501</v>
      </c>
      <c r="K55" s="35"/>
      <c r="L55" s="7"/>
    </row>
    <row r="56" spans="1:12" ht="13.5" customHeight="1" x14ac:dyDescent="0.25">
      <c r="A56" s="6" t="s">
        <v>29</v>
      </c>
      <c r="B56" s="12">
        <f t="shared" si="16"/>
        <v>2694</v>
      </c>
      <c r="C56" s="13">
        <v>414</v>
      </c>
      <c r="D56" s="13">
        <v>1820</v>
      </c>
      <c r="E56" s="13">
        <v>460</v>
      </c>
      <c r="F56" s="30">
        <f t="shared" ref="F56:F62" si="17">+G56+H56+I56</f>
        <v>1462</v>
      </c>
      <c r="G56" s="13">
        <v>0</v>
      </c>
      <c r="H56" s="13">
        <v>1449</v>
      </c>
      <c r="I56" s="13">
        <v>13</v>
      </c>
      <c r="J56" s="33">
        <f t="shared" si="10"/>
        <v>-45.731254639940609</v>
      </c>
      <c r="K56" s="35"/>
      <c r="L56" s="7"/>
    </row>
    <row r="57" spans="1:12" ht="13.5" customHeight="1" x14ac:dyDescent="0.25">
      <c r="A57" s="6" t="s">
        <v>39</v>
      </c>
      <c r="B57" s="12">
        <f t="shared" si="16"/>
        <v>10374</v>
      </c>
      <c r="C57" s="13">
        <v>8859</v>
      </c>
      <c r="D57" s="13">
        <v>1294</v>
      </c>
      <c r="E57" s="13">
        <v>221</v>
      </c>
      <c r="F57" s="30">
        <f t="shared" si="17"/>
        <v>3280</v>
      </c>
      <c r="G57" s="13">
        <v>559</v>
      </c>
      <c r="H57" s="13">
        <v>811</v>
      </c>
      <c r="I57" s="13">
        <v>1910</v>
      </c>
      <c r="J57" s="33">
        <f t="shared" si="10"/>
        <v>-68.382494698284162</v>
      </c>
      <c r="K57" s="35"/>
      <c r="L57" s="7"/>
    </row>
    <row r="58" spans="1:12" ht="13.5" customHeight="1" x14ac:dyDescent="0.25">
      <c r="A58" s="6" t="s">
        <v>12</v>
      </c>
      <c r="B58" s="12">
        <f t="shared" si="16"/>
        <v>408</v>
      </c>
      <c r="C58" s="13">
        <v>0</v>
      </c>
      <c r="D58" s="13">
        <v>408</v>
      </c>
      <c r="E58" s="13">
        <v>0</v>
      </c>
      <c r="F58" s="30">
        <f t="shared" si="17"/>
        <v>0</v>
      </c>
      <c r="G58" s="13">
        <v>0</v>
      </c>
      <c r="H58" s="13">
        <v>0</v>
      </c>
      <c r="I58" s="13">
        <v>0</v>
      </c>
      <c r="J58" s="33">
        <f t="shared" si="10"/>
        <v>-100</v>
      </c>
      <c r="K58" s="35"/>
      <c r="L58" s="7"/>
    </row>
    <row r="59" spans="1:12" ht="13.5" customHeight="1" x14ac:dyDescent="0.25">
      <c r="A59" s="6" t="s">
        <v>14</v>
      </c>
      <c r="B59" s="12">
        <f t="shared" si="16"/>
        <v>787</v>
      </c>
      <c r="C59" s="13">
        <v>170</v>
      </c>
      <c r="D59" s="13">
        <v>617</v>
      </c>
      <c r="E59" s="13">
        <v>0</v>
      </c>
      <c r="F59" s="30">
        <f t="shared" si="17"/>
        <v>0</v>
      </c>
      <c r="G59" s="13">
        <v>0</v>
      </c>
      <c r="H59" s="13">
        <v>0</v>
      </c>
      <c r="I59" s="13">
        <v>0</v>
      </c>
      <c r="J59" s="33">
        <f>((F59/B59)-1)*100</f>
        <v>-100</v>
      </c>
      <c r="K59" s="35"/>
      <c r="L59" s="7"/>
    </row>
    <row r="60" spans="1:12" ht="13.5" customHeight="1" x14ac:dyDescent="0.25">
      <c r="A60" s="6" t="s">
        <v>17</v>
      </c>
      <c r="B60" s="12">
        <f t="shared" si="16"/>
        <v>0</v>
      </c>
      <c r="C60" s="13">
        <v>0</v>
      </c>
      <c r="D60" s="13">
        <v>0</v>
      </c>
      <c r="E60" s="13">
        <v>0</v>
      </c>
      <c r="F60" s="30">
        <f t="shared" si="17"/>
        <v>4</v>
      </c>
      <c r="G60" s="13">
        <v>0</v>
      </c>
      <c r="H60" s="13">
        <v>4</v>
      </c>
      <c r="I60" s="13">
        <v>0</v>
      </c>
      <c r="J60" s="33" t="s">
        <v>24</v>
      </c>
      <c r="K60" s="35"/>
      <c r="L60" s="7"/>
    </row>
    <row r="61" spans="1:12" ht="13.5" customHeight="1" x14ac:dyDescent="0.25">
      <c r="A61" s="6" t="s">
        <v>18</v>
      </c>
      <c r="B61" s="12">
        <v>0</v>
      </c>
      <c r="C61" s="13">
        <v>0</v>
      </c>
      <c r="D61" s="13">
        <v>0</v>
      </c>
      <c r="E61" s="13">
        <v>0</v>
      </c>
      <c r="F61" s="30">
        <f t="shared" si="17"/>
        <v>458</v>
      </c>
      <c r="G61" s="13">
        <v>0</v>
      </c>
      <c r="H61" s="13">
        <v>458</v>
      </c>
      <c r="I61" s="13">
        <v>0</v>
      </c>
      <c r="J61" s="33" t="s">
        <v>24</v>
      </c>
      <c r="K61" s="35"/>
      <c r="L61" s="7"/>
    </row>
    <row r="62" spans="1:12" ht="13.5" customHeight="1" x14ac:dyDescent="0.25">
      <c r="A62" s="6" t="s">
        <v>30</v>
      </c>
      <c r="B62" s="12">
        <f t="shared" si="16"/>
        <v>2374</v>
      </c>
      <c r="C62" s="13">
        <v>585</v>
      </c>
      <c r="D62" s="13">
        <v>1789</v>
      </c>
      <c r="E62" s="13">
        <v>0</v>
      </c>
      <c r="F62" s="30">
        <f t="shared" si="17"/>
        <v>145</v>
      </c>
      <c r="G62" s="13">
        <v>145</v>
      </c>
      <c r="H62" s="13">
        <v>0</v>
      </c>
      <c r="I62" s="13">
        <v>0</v>
      </c>
      <c r="J62" s="33">
        <f t="shared" si="10"/>
        <v>-93.892165122156698</v>
      </c>
      <c r="K62" s="35"/>
      <c r="L62" s="7"/>
    </row>
    <row r="63" spans="1:12" ht="15" customHeight="1" x14ac:dyDescent="0.25">
      <c r="A63" s="5" t="s">
        <v>23</v>
      </c>
      <c r="B63" s="12">
        <f t="shared" ref="B63:E63" si="18">SUM(B64:B74)</f>
        <v>75621</v>
      </c>
      <c r="C63" s="12">
        <f t="shared" si="18"/>
        <v>16800</v>
      </c>
      <c r="D63" s="12">
        <f t="shared" si="18"/>
        <v>50144</v>
      </c>
      <c r="E63" s="12">
        <f t="shared" si="18"/>
        <v>8677</v>
      </c>
      <c r="F63" s="12">
        <f>SUM(F64:F74)</f>
        <v>34274</v>
      </c>
      <c r="G63" s="12">
        <f>SUM(G64:G74)</f>
        <v>12727</v>
      </c>
      <c r="H63" s="12">
        <f>SUM(H64:H74)</f>
        <v>18028</v>
      </c>
      <c r="I63" s="12">
        <f>SUM(I64:I74)</f>
        <v>3519</v>
      </c>
      <c r="J63" s="33">
        <f t="shared" si="10"/>
        <v>-54.676610994300525</v>
      </c>
      <c r="K63" s="35"/>
      <c r="L63" s="7"/>
    </row>
    <row r="64" spans="1:12" ht="12.75" customHeight="1" x14ac:dyDescent="0.25">
      <c r="A64" s="6" t="s">
        <v>9</v>
      </c>
      <c r="B64" s="12">
        <f>+C64+D64+E64</f>
        <v>45960</v>
      </c>
      <c r="C64" s="13">
        <v>9553</v>
      </c>
      <c r="D64" s="13">
        <v>33273</v>
      </c>
      <c r="E64" s="13">
        <v>3134</v>
      </c>
      <c r="F64" s="12">
        <f>+G64+H64+I64</f>
        <v>14897</v>
      </c>
      <c r="G64" s="13">
        <v>7423</v>
      </c>
      <c r="H64" s="13">
        <v>6649</v>
      </c>
      <c r="I64" s="13">
        <v>825</v>
      </c>
      <c r="J64" s="33">
        <f>((F64/B64)-1)*100</f>
        <v>-67.58703220191471</v>
      </c>
      <c r="K64" s="35"/>
      <c r="L64" s="7"/>
    </row>
    <row r="65" spans="1:13" ht="12.75" customHeight="1" x14ac:dyDescent="0.25">
      <c r="A65" s="6" t="s">
        <v>29</v>
      </c>
      <c r="B65" s="12">
        <f t="shared" ref="B65:B74" si="19">+C65+D65+E65</f>
        <v>92</v>
      </c>
      <c r="C65" s="13">
        <v>92</v>
      </c>
      <c r="D65" s="13">
        <v>0</v>
      </c>
      <c r="E65" s="13">
        <v>0</v>
      </c>
      <c r="F65" s="12">
        <f t="shared" ref="F65:F74" si="20">+G65+H65+I65</f>
        <v>11</v>
      </c>
      <c r="G65" s="13">
        <v>0</v>
      </c>
      <c r="H65" s="13">
        <v>11</v>
      </c>
      <c r="I65" s="13">
        <v>0</v>
      </c>
      <c r="J65" s="33" t="s">
        <v>24</v>
      </c>
      <c r="K65" s="35"/>
      <c r="L65" s="7"/>
    </row>
    <row r="66" spans="1:13" ht="12.75" customHeight="1" x14ac:dyDescent="0.25">
      <c r="A66" s="6" t="s">
        <v>39</v>
      </c>
      <c r="B66" s="12">
        <f t="shared" si="19"/>
        <v>11958</v>
      </c>
      <c r="C66" s="13">
        <v>767</v>
      </c>
      <c r="D66" s="13">
        <v>11026</v>
      </c>
      <c r="E66" s="13">
        <v>165</v>
      </c>
      <c r="F66" s="12">
        <f t="shared" si="20"/>
        <v>12050</v>
      </c>
      <c r="G66" s="13">
        <v>2805</v>
      </c>
      <c r="H66" s="13">
        <v>7172</v>
      </c>
      <c r="I66" s="13">
        <v>2073</v>
      </c>
      <c r="J66" s="33">
        <f t="shared" si="10"/>
        <v>0.76935942465294893</v>
      </c>
      <c r="K66" s="35"/>
      <c r="L66" s="7"/>
      <c r="M66" s="23"/>
    </row>
    <row r="67" spans="1:13" ht="12.75" customHeight="1" x14ac:dyDescent="0.25">
      <c r="A67" s="6" t="s">
        <v>11</v>
      </c>
      <c r="B67" s="12">
        <f t="shared" si="19"/>
        <v>204</v>
      </c>
      <c r="C67" s="13">
        <v>0</v>
      </c>
      <c r="D67" s="13">
        <v>204</v>
      </c>
      <c r="E67" s="13">
        <v>0</v>
      </c>
      <c r="F67" s="12">
        <f t="shared" si="20"/>
        <v>2814</v>
      </c>
      <c r="G67" s="13">
        <v>0</v>
      </c>
      <c r="H67" s="13">
        <v>2814</v>
      </c>
      <c r="I67" s="13">
        <v>0</v>
      </c>
      <c r="J67" s="33">
        <f t="shared" si="10"/>
        <v>1279.4117647058824</v>
      </c>
      <c r="K67" s="35"/>
      <c r="L67" s="7"/>
    </row>
    <row r="68" spans="1:13" ht="12.75" customHeight="1" x14ac:dyDescent="0.25">
      <c r="A68" s="6" t="s">
        <v>12</v>
      </c>
      <c r="B68" s="12">
        <f t="shared" si="19"/>
        <v>1513</v>
      </c>
      <c r="C68" s="13">
        <v>106</v>
      </c>
      <c r="D68" s="13">
        <v>1249</v>
      </c>
      <c r="E68" s="13">
        <v>158</v>
      </c>
      <c r="F68" s="12">
        <f t="shared" si="20"/>
        <v>587</v>
      </c>
      <c r="G68" s="13">
        <v>0</v>
      </c>
      <c r="H68" s="13">
        <v>8</v>
      </c>
      <c r="I68" s="13">
        <v>579</v>
      </c>
      <c r="J68" s="33">
        <f t="shared" si="10"/>
        <v>-61.202908129543957</v>
      </c>
      <c r="K68" s="35"/>
      <c r="L68" s="7"/>
    </row>
    <row r="69" spans="1:13" ht="12.75" customHeight="1" x14ac:dyDescent="0.25">
      <c r="A69" s="6" t="s">
        <v>13</v>
      </c>
      <c r="B69" s="12">
        <f t="shared" si="19"/>
        <v>2558</v>
      </c>
      <c r="C69" s="13">
        <v>0</v>
      </c>
      <c r="D69" s="13">
        <v>2558</v>
      </c>
      <c r="E69" s="13">
        <v>0</v>
      </c>
      <c r="F69" s="12">
        <f t="shared" si="20"/>
        <v>0</v>
      </c>
      <c r="G69" s="13">
        <v>0</v>
      </c>
      <c r="H69" s="13">
        <v>0</v>
      </c>
      <c r="I69" s="13">
        <v>0</v>
      </c>
      <c r="J69" s="33">
        <f t="shared" si="10"/>
        <v>-100</v>
      </c>
      <c r="K69" s="35"/>
      <c r="L69" s="7"/>
    </row>
    <row r="70" spans="1:13" ht="12.75" customHeight="1" x14ac:dyDescent="0.25">
      <c r="A70" s="6" t="s">
        <v>14</v>
      </c>
      <c r="B70" s="12">
        <f t="shared" si="19"/>
        <v>5315</v>
      </c>
      <c r="C70" s="13">
        <v>4204</v>
      </c>
      <c r="D70" s="13">
        <v>1111</v>
      </c>
      <c r="E70" s="13">
        <v>0</v>
      </c>
      <c r="F70" s="12">
        <f t="shared" si="20"/>
        <v>63</v>
      </c>
      <c r="G70" s="13">
        <v>0</v>
      </c>
      <c r="H70" s="13">
        <v>63</v>
      </c>
      <c r="I70" s="13">
        <v>0</v>
      </c>
      <c r="J70" s="33">
        <f t="shared" si="10"/>
        <v>-98.81467544684854</v>
      </c>
      <c r="K70" s="35"/>
      <c r="L70" s="7"/>
    </row>
    <row r="71" spans="1:13" ht="12.75" customHeight="1" x14ac:dyDescent="0.25">
      <c r="A71" s="6" t="s">
        <v>16</v>
      </c>
      <c r="B71" s="12">
        <v>0</v>
      </c>
      <c r="C71" s="13">
        <v>0</v>
      </c>
      <c r="D71" s="13">
        <v>0</v>
      </c>
      <c r="E71" s="13">
        <v>0</v>
      </c>
      <c r="F71" s="12">
        <f t="shared" si="20"/>
        <v>30</v>
      </c>
      <c r="G71" s="13">
        <v>30</v>
      </c>
      <c r="H71" s="13">
        <v>0</v>
      </c>
      <c r="I71" s="13">
        <v>0</v>
      </c>
      <c r="J71" s="33" t="s">
        <v>24</v>
      </c>
      <c r="K71" s="35"/>
      <c r="L71" s="7"/>
    </row>
    <row r="72" spans="1:13" ht="12.75" customHeight="1" x14ac:dyDescent="0.25">
      <c r="A72" s="6" t="s">
        <v>17</v>
      </c>
      <c r="B72" s="12">
        <f t="shared" si="19"/>
        <v>294</v>
      </c>
      <c r="C72" s="13">
        <v>0</v>
      </c>
      <c r="D72" s="13">
        <v>294</v>
      </c>
      <c r="E72" s="13">
        <v>0</v>
      </c>
      <c r="F72" s="12">
        <f t="shared" si="20"/>
        <v>56</v>
      </c>
      <c r="G72" s="13">
        <v>0</v>
      </c>
      <c r="H72" s="13">
        <v>14</v>
      </c>
      <c r="I72" s="13">
        <v>42</v>
      </c>
      <c r="J72" s="33">
        <f t="shared" si="10"/>
        <v>-80.952380952380949</v>
      </c>
      <c r="K72" s="35"/>
      <c r="L72" s="7"/>
    </row>
    <row r="73" spans="1:13" ht="12.75" customHeight="1" x14ac:dyDescent="0.25">
      <c r="A73" s="6" t="s">
        <v>18</v>
      </c>
      <c r="B73" s="12">
        <f t="shared" si="19"/>
        <v>0</v>
      </c>
      <c r="C73" s="13">
        <v>0</v>
      </c>
      <c r="D73" s="13">
        <v>0</v>
      </c>
      <c r="E73" s="13">
        <v>0</v>
      </c>
      <c r="F73" s="12">
        <f t="shared" si="20"/>
        <v>284</v>
      </c>
      <c r="G73" s="13">
        <v>0</v>
      </c>
      <c r="H73" s="13">
        <v>284</v>
      </c>
      <c r="I73" s="13">
        <v>0</v>
      </c>
      <c r="J73" s="20" t="s">
        <v>24</v>
      </c>
      <c r="K73" s="35"/>
      <c r="L73" s="7"/>
    </row>
    <row r="74" spans="1:13" ht="12.75" customHeight="1" x14ac:dyDescent="0.25">
      <c r="A74" s="9" t="s">
        <v>30</v>
      </c>
      <c r="B74" s="25">
        <f t="shared" si="19"/>
        <v>7727</v>
      </c>
      <c r="C74" s="15">
        <v>2078</v>
      </c>
      <c r="D74" s="15">
        <v>429</v>
      </c>
      <c r="E74" s="15">
        <v>5220</v>
      </c>
      <c r="F74" s="25">
        <f t="shared" si="20"/>
        <v>3482</v>
      </c>
      <c r="G74" s="15">
        <v>2469</v>
      </c>
      <c r="H74" s="15">
        <v>1013</v>
      </c>
      <c r="I74" s="15">
        <v>0</v>
      </c>
      <c r="J74" s="31">
        <f t="shared" si="10"/>
        <v>-54.93723307881455</v>
      </c>
      <c r="K74" s="22"/>
      <c r="L74" s="7"/>
    </row>
    <row r="75" spans="1:13" ht="18.75" customHeight="1" x14ac:dyDescent="0.25">
      <c r="A75" s="38" t="s">
        <v>43</v>
      </c>
      <c r="D75" s="10"/>
      <c r="E75" s="7"/>
      <c r="K75" s="7"/>
      <c r="L75" s="7"/>
    </row>
    <row r="76" spans="1:13" ht="14.45" customHeight="1" x14ac:dyDescent="0.25">
      <c r="A76" s="19" t="s">
        <v>25</v>
      </c>
      <c r="D76" s="10"/>
      <c r="E76" s="7"/>
      <c r="K76" s="7"/>
      <c r="L76" s="7"/>
    </row>
    <row r="77" spans="1:13" ht="14.45" customHeight="1" x14ac:dyDescent="0.25">
      <c r="A77" s="19" t="s">
        <v>26</v>
      </c>
      <c r="K77" s="7"/>
      <c r="L77" s="7"/>
    </row>
    <row r="78" spans="1:13" ht="14.45" customHeight="1" x14ac:dyDescent="0.25">
      <c r="A78" s="19" t="s">
        <v>34</v>
      </c>
      <c r="K78" s="7"/>
      <c r="L78" s="7"/>
    </row>
    <row r="79" spans="1:13" ht="14.45" customHeight="1" x14ac:dyDescent="0.25">
      <c r="A79" s="19" t="s">
        <v>31</v>
      </c>
      <c r="K79" s="7"/>
      <c r="L79" s="7"/>
    </row>
    <row r="80" spans="1:13" ht="14.45" customHeight="1" x14ac:dyDescent="0.25">
      <c r="A80" s="19" t="s">
        <v>32</v>
      </c>
      <c r="K80" s="7"/>
      <c r="L80" s="7"/>
    </row>
    <row r="81" spans="1:12" ht="14.45" customHeight="1" x14ac:dyDescent="0.25">
      <c r="A81" s="19" t="s">
        <v>33</v>
      </c>
      <c r="K81" s="7"/>
      <c r="L81" s="7"/>
    </row>
    <row r="82" spans="1:12" ht="14.45" customHeight="1" x14ac:dyDescent="0.25">
      <c r="A82" s="19" t="s">
        <v>27</v>
      </c>
      <c r="K82" s="7"/>
      <c r="L82" s="7"/>
    </row>
    <row r="83" spans="1:12" ht="14.45" customHeight="1" x14ac:dyDescent="0.25">
      <c r="A83" s="18" t="s">
        <v>28</v>
      </c>
      <c r="K83" s="7"/>
      <c r="L83" s="7"/>
    </row>
    <row r="84" spans="1:12" x14ac:dyDescent="0.25">
      <c r="K84" s="7"/>
      <c r="L84" s="7"/>
    </row>
    <row r="85" spans="1:12" x14ac:dyDescent="0.25">
      <c r="K85" s="7"/>
      <c r="L85" s="7"/>
    </row>
  </sheetData>
  <mergeCells count="13">
    <mergeCell ref="J8:J10"/>
    <mergeCell ref="C10:E10"/>
    <mergeCell ref="G10:I10"/>
    <mergeCell ref="A8:A10"/>
    <mergeCell ref="B8:B10"/>
    <mergeCell ref="C8:E8"/>
    <mergeCell ref="F8:F10"/>
    <mergeCell ref="G8:I8"/>
    <mergeCell ref="A1:J1"/>
    <mergeCell ref="A2:J2"/>
    <mergeCell ref="A3:J3"/>
    <mergeCell ref="A5:J5"/>
    <mergeCell ref="A6:J6"/>
  </mergeCells>
  <printOptions horizontalCentered="1"/>
  <pageMargins left="0.70866141732283472" right="0.70866141732283472" top="0.74803149606299213" bottom="0.74803149606299213" header="0.31496062992125984" footer="0.31496062992125984"/>
  <pageSetup scale="60" orientation="portrait" r:id="rId1"/>
  <ignoredErrors>
    <ignoredError sqref="B63 B41 F41 F6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 </vt:lpstr>
      <vt:lpstr>'Cuadro 1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EDILSA VASQUEZ</dc:creator>
  <cp:lastModifiedBy>FRANKLIN SANTANA</cp:lastModifiedBy>
  <cp:lastPrinted>2026-01-26T18:41:30Z</cp:lastPrinted>
  <dcterms:created xsi:type="dcterms:W3CDTF">2025-07-31T16:37:41Z</dcterms:created>
  <dcterms:modified xsi:type="dcterms:W3CDTF">2026-01-26T18:41:37Z</dcterms:modified>
</cp:coreProperties>
</file>